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Медиафасады!$A$1:$R$7</definedName>
  </definedNames>
  <calcPr calcId="162913"/>
</workbook>
</file>

<file path=xl/calcChain.xml><?xml version="1.0" encoding="utf-8"?>
<calcChain xmlns="http://schemas.openxmlformats.org/spreadsheetml/2006/main">
  <c r="N11" i="4" l="1"/>
  <c r="P11" i="4" s="1"/>
  <c r="Q11" i="4" s="1"/>
  <c r="N10" i="4" l="1"/>
  <c r="P10" i="4" s="1"/>
  <c r="Q10" i="4" s="1"/>
  <c r="N9" i="4" l="1"/>
  <c r="P9" i="4" s="1"/>
  <c r="Q9" i="4" s="1"/>
  <c r="N8" i="4"/>
  <c r="P8" i="4" s="1"/>
  <c r="Q8" i="4" s="1"/>
  <c r="N7" i="4" l="1"/>
  <c r="P7" i="4" s="1"/>
  <c r="Q7" i="4" s="1"/>
  <c r="N6" i="4"/>
  <c r="P6" i="4" s="1"/>
  <c r="Q6" i="4" s="1"/>
  <c r="N5" i="4"/>
  <c r="P5" i="4" s="1"/>
  <c r="Q5" i="4" s="1"/>
  <c r="N4" i="4"/>
  <c r="P4" i="4" s="1"/>
  <c r="Q4" i="4" s="1"/>
  <c r="N3" i="4" l="1"/>
  <c r="P3" i="4" s="1"/>
  <c r="Q3" i="4" s="1"/>
  <c r="N2" i="4" l="1"/>
  <c r="P2" i="4" s="1"/>
  <c r="Q2" i="4" s="1"/>
</calcChain>
</file>

<file path=xl/sharedStrings.xml><?xml version="1.0" encoding="utf-8"?>
<sst xmlns="http://schemas.openxmlformats.org/spreadsheetml/2006/main" count="138" uniqueCount="64">
  <si>
    <t>Город</t>
  </si>
  <si>
    <t>Адрес</t>
  </si>
  <si>
    <t>Выходов за период</t>
  </si>
  <si>
    <t>Ставрополь</t>
  </si>
  <si>
    <t>ул. Дзержинского, 114 В, БЦ “Континент”</t>
  </si>
  <si>
    <t>Период, дней</t>
  </si>
  <si>
    <t>Фото</t>
  </si>
  <si>
    <t>Карта</t>
  </si>
  <si>
    <t>Координаты</t>
  </si>
  <si>
    <t>45.044215, 41.970323</t>
  </si>
  <si>
    <t>Медиафасад</t>
  </si>
  <si>
    <t>Сторона</t>
  </si>
  <si>
    <t>А</t>
  </si>
  <si>
    <t>Способ показа</t>
  </si>
  <si>
    <t>Диджитал</t>
  </si>
  <si>
    <t>Код</t>
  </si>
  <si>
    <t>Ролик, сек.</t>
  </si>
  <si>
    <t>Время работы</t>
  </si>
  <si>
    <t>07:00-23:00</t>
  </si>
  <si>
    <t>Выходов в сутки</t>
  </si>
  <si>
    <t>Выходов в час</t>
  </si>
  <si>
    <t>Аренда</t>
  </si>
  <si>
    <t>г. Ставрополь, площадь Ангела,напротив ТРЦ Галерея</t>
  </si>
  <si>
    <t>СМ-1</t>
  </si>
  <si>
    <t>08:00-22:00</t>
  </si>
  <si>
    <t>45.046164, 41.968679</t>
  </si>
  <si>
    <t>00:00-24:00</t>
  </si>
  <si>
    <t>45.022886, 41.924389</t>
  </si>
  <si>
    <t>45.022886, 41.924390</t>
  </si>
  <si>
    <t>45.022886, 41.924391</t>
  </si>
  <si>
    <t>45.022886, 41.924392</t>
  </si>
  <si>
    <t>СМ-2</t>
  </si>
  <si>
    <t>СМ-3</t>
  </si>
  <si>
    <t>СМ-4</t>
  </si>
  <si>
    <t>СМ-5</t>
  </si>
  <si>
    <t>СМ-6</t>
  </si>
  <si>
    <t>Вид конструкции</t>
  </si>
  <si>
    <t>г. Ставрополь, ул. Шпаковская, Парк Победы, вход</t>
  </si>
  <si>
    <t>г. Ставрополь, ул. Шпаковская, Парк Победы, центральная аллея (кафе шансон)</t>
  </si>
  <si>
    <t>г. Ставрополь, ул. Шпаковская, Парк Победы, центральная аллея (перед центральным фонтаном)</t>
  </si>
  <si>
    <t>г. Ставрополь, ул. Шпаковская, Парк Победы, центральная аллея (Маленький со звуком центр парка)</t>
  </si>
  <si>
    <t>г.Ставрополь ул.Тухачевского 29 ТЦ Изумруд (Российский проспект)</t>
  </si>
  <si>
    <t>СМ-7</t>
  </si>
  <si>
    <t>7:00-22:00</t>
  </si>
  <si>
    <t>45.018062, 41.894539</t>
  </si>
  <si>
    <t>9х21</t>
  </si>
  <si>
    <t xml:space="preserve">8х12 </t>
  </si>
  <si>
    <t>8х3</t>
  </si>
  <si>
    <t xml:space="preserve">3х6 </t>
  </si>
  <si>
    <t>7,68х6,72</t>
  </si>
  <si>
    <t>г. Ставрополь, Космонавтов 4Г</t>
  </si>
  <si>
    <t>СМ-8</t>
  </si>
  <si>
    <t>7:00-21:00</t>
  </si>
  <si>
    <t>45.012594, 41.932386</t>
  </si>
  <si>
    <t>Размеры, м.</t>
  </si>
  <si>
    <t>Б</t>
  </si>
  <si>
    <t>СМ-9</t>
  </si>
  <si>
    <t>ТЦ Солнечный г. Ставрополь, ул. Западный обход, д. 64Б</t>
  </si>
  <si>
    <t>19,84 х 9,92</t>
  </si>
  <si>
    <t>СМ-10</t>
  </si>
  <si>
    <t>08:00 - 22:00</t>
  </si>
  <si>
    <t>45.021953, 41.907612</t>
  </si>
  <si>
    <t>Да</t>
  </si>
  <si>
    <t>Свет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</si>
</sst>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eqEQ~D" TargetMode="External"/><Relationship Id="rId13" Type="http://schemas.openxmlformats.org/officeDocument/2006/relationships/hyperlink" Target="https://yandex.ru/maps/-/CDbI52j8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T7eL4vdz8EBf2w" TargetMode="External"/><Relationship Id="rId7" Type="http://schemas.openxmlformats.org/officeDocument/2006/relationships/hyperlink" Target="https://disk.yandex.ru/i/_8maHOA7jxqj5w" TargetMode="External"/><Relationship Id="rId12" Type="http://schemas.openxmlformats.org/officeDocument/2006/relationships/hyperlink" Target="https://disk.yandex.ru/d/OiKljNCaJSsWug" TargetMode="External"/><Relationship Id="rId17" Type="http://schemas.openxmlformats.org/officeDocument/2006/relationships/hyperlink" Target="https://yandex.ru/maps/-/CHCiq62e" TargetMode="External"/><Relationship Id="rId2" Type="http://schemas.openxmlformats.org/officeDocument/2006/relationships/hyperlink" Target="https://disk.yandex.ru/i/mWx7tjlF0p3sxA" TargetMode="External"/><Relationship Id="rId16" Type="http://schemas.openxmlformats.org/officeDocument/2006/relationships/hyperlink" Target="https://disk.yandex.com.am/d/NKAtDs3EpBTIrw" TargetMode="External"/><Relationship Id="rId1" Type="http://schemas.openxmlformats.org/officeDocument/2006/relationships/hyperlink" Target="https://yandex.ru/maps/-/CDemBW6D" TargetMode="External"/><Relationship Id="rId6" Type="http://schemas.openxmlformats.org/officeDocument/2006/relationships/hyperlink" Target="https://disk.yandex.ru/i/tw569dNsN4uDAQ" TargetMode="External"/><Relationship Id="rId11" Type="http://schemas.openxmlformats.org/officeDocument/2006/relationships/hyperlink" Target="https://yandex.ru/maps/-/CDbIyHLs" TargetMode="External"/><Relationship Id="rId5" Type="http://schemas.openxmlformats.org/officeDocument/2006/relationships/hyperlink" Target="https://disk.yandex.ru/i/D5sl2GwA2MavRg" TargetMode="External"/><Relationship Id="rId15" Type="http://schemas.openxmlformats.org/officeDocument/2006/relationships/hyperlink" Target="https://yandex.ru/maps/-/CDbI52j8" TargetMode="External"/><Relationship Id="rId10" Type="http://schemas.openxmlformats.org/officeDocument/2006/relationships/hyperlink" Target="https://disk.yandex.ru/i/gRLi-9XW8QTkqg" TargetMode="External"/><Relationship Id="rId4" Type="http://schemas.openxmlformats.org/officeDocument/2006/relationships/hyperlink" Target="https://yandex.ru/maps/-/CDembX7l" TargetMode="External"/><Relationship Id="rId9" Type="http://schemas.openxmlformats.org/officeDocument/2006/relationships/hyperlink" Target="https://yandex.ru/maps/-/CDeqEQ~D" TargetMode="External"/><Relationship Id="rId14" Type="http://schemas.openxmlformats.org/officeDocument/2006/relationships/hyperlink" Target="https://disk.yandex.ru/d/F4sEF89ZPU1s-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5.285156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7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2" customWidth="1"/>
    <col min="19" max="16384" width="9.140625" style="1"/>
  </cols>
  <sheetData>
    <row r="1" spans="1:19" s="4" customFormat="1" x14ac:dyDescent="0.25">
      <c r="A1" s="6" t="s">
        <v>0</v>
      </c>
      <c r="B1" s="6" t="s">
        <v>36</v>
      </c>
      <c r="C1" s="6" t="s">
        <v>1</v>
      </c>
      <c r="D1" s="6" t="s">
        <v>6</v>
      </c>
      <c r="E1" s="6" t="s">
        <v>7</v>
      </c>
      <c r="F1" s="6" t="s">
        <v>54</v>
      </c>
      <c r="G1" s="6" t="s">
        <v>11</v>
      </c>
      <c r="H1" s="6" t="s">
        <v>63</v>
      </c>
      <c r="I1" s="6" t="s">
        <v>13</v>
      </c>
      <c r="J1" s="6" t="s">
        <v>15</v>
      </c>
      <c r="K1" s="6" t="s">
        <v>16</v>
      </c>
      <c r="L1" s="6" t="s">
        <v>20</v>
      </c>
      <c r="M1" s="6" t="s">
        <v>17</v>
      </c>
      <c r="N1" s="6" t="s">
        <v>19</v>
      </c>
      <c r="O1" s="6" t="s">
        <v>5</v>
      </c>
      <c r="P1" s="6" t="s">
        <v>2</v>
      </c>
      <c r="Q1" s="7" t="s">
        <v>21</v>
      </c>
      <c r="R1" s="6" t="s">
        <v>8</v>
      </c>
    </row>
    <row r="2" spans="1:19" ht="25.5" x14ac:dyDescent="0.25">
      <c r="A2" s="8" t="s">
        <v>3</v>
      </c>
      <c r="B2" s="8" t="s">
        <v>10</v>
      </c>
      <c r="C2" s="8" t="s">
        <v>4</v>
      </c>
      <c r="D2" s="9" t="s">
        <v>6</v>
      </c>
      <c r="E2" s="9" t="s">
        <v>7</v>
      </c>
      <c r="F2" s="8" t="s">
        <v>45</v>
      </c>
      <c r="G2" s="8" t="s">
        <v>12</v>
      </c>
      <c r="H2" s="8" t="s">
        <v>62</v>
      </c>
      <c r="I2" s="8" t="s">
        <v>14</v>
      </c>
      <c r="J2" s="8" t="s">
        <v>23</v>
      </c>
      <c r="K2" s="8">
        <v>5</v>
      </c>
      <c r="L2" s="8">
        <v>12</v>
      </c>
      <c r="M2" s="8" t="s">
        <v>18</v>
      </c>
      <c r="N2" s="8">
        <f>24*L2</f>
        <v>288</v>
      </c>
      <c r="O2" s="8">
        <v>15</v>
      </c>
      <c r="P2" s="8">
        <f>O2*N2</f>
        <v>4320</v>
      </c>
      <c r="Q2" s="5">
        <f>(0.9*K2)*P2</f>
        <v>19440</v>
      </c>
      <c r="R2" s="8" t="s">
        <v>9</v>
      </c>
    </row>
    <row r="3" spans="1:19" s="3" customFormat="1" ht="25.5" x14ac:dyDescent="0.25">
      <c r="A3" s="8" t="s">
        <v>3</v>
      </c>
      <c r="B3" s="8" t="s">
        <v>10</v>
      </c>
      <c r="C3" s="8" t="s">
        <v>22</v>
      </c>
      <c r="D3" s="9" t="s">
        <v>6</v>
      </c>
      <c r="E3" s="9" t="s">
        <v>7</v>
      </c>
      <c r="F3" s="8" t="s">
        <v>46</v>
      </c>
      <c r="G3" s="8" t="s">
        <v>12</v>
      </c>
      <c r="H3" s="8" t="s">
        <v>62</v>
      </c>
      <c r="I3" s="8" t="s">
        <v>14</v>
      </c>
      <c r="J3" s="8" t="s">
        <v>31</v>
      </c>
      <c r="K3" s="8">
        <v>5</v>
      </c>
      <c r="L3" s="8">
        <v>8</v>
      </c>
      <c r="M3" s="8" t="s">
        <v>24</v>
      </c>
      <c r="N3" s="8">
        <f>24*L3</f>
        <v>192</v>
      </c>
      <c r="O3" s="8">
        <v>15</v>
      </c>
      <c r="P3" s="8">
        <f>O3*N3</f>
        <v>2880</v>
      </c>
      <c r="Q3" s="5">
        <f>(0.9*K3)*P3</f>
        <v>12960</v>
      </c>
      <c r="R3" s="8" t="s">
        <v>25</v>
      </c>
      <c r="S3" s="1"/>
    </row>
    <row r="4" spans="1:19" ht="38.25" x14ac:dyDescent="0.25">
      <c r="A4" s="8" t="s">
        <v>3</v>
      </c>
      <c r="B4" s="8" t="s">
        <v>10</v>
      </c>
      <c r="C4" s="8" t="s">
        <v>37</v>
      </c>
      <c r="D4" s="9" t="s">
        <v>6</v>
      </c>
      <c r="E4" s="9" t="s">
        <v>7</v>
      </c>
      <c r="F4" s="8" t="s">
        <v>47</v>
      </c>
      <c r="G4" s="8" t="s">
        <v>12</v>
      </c>
      <c r="H4" s="8" t="s">
        <v>62</v>
      </c>
      <c r="I4" s="8" t="s">
        <v>14</v>
      </c>
      <c r="J4" s="8" t="s">
        <v>32</v>
      </c>
      <c r="K4" s="8">
        <v>5</v>
      </c>
      <c r="L4" s="8">
        <v>8</v>
      </c>
      <c r="M4" s="8" t="s">
        <v>26</v>
      </c>
      <c r="N4" s="8">
        <f>24*L4</f>
        <v>192</v>
      </c>
      <c r="O4" s="8">
        <v>15</v>
      </c>
      <c r="P4" s="8">
        <f>O4*N4</f>
        <v>2880</v>
      </c>
      <c r="Q4" s="5">
        <f>0.7*P4*K4</f>
        <v>10079.999999999998</v>
      </c>
      <c r="R4" s="8" t="s">
        <v>27</v>
      </c>
    </row>
    <row r="5" spans="1:19" ht="51" x14ac:dyDescent="0.25">
      <c r="A5" s="8" t="s">
        <v>3</v>
      </c>
      <c r="B5" s="8" t="s">
        <v>10</v>
      </c>
      <c r="C5" s="8" t="s">
        <v>38</v>
      </c>
      <c r="D5" s="9" t="s">
        <v>6</v>
      </c>
      <c r="E5" s="9" t="s">
        <v>7</v>
      </c>
      <c r="F5" s="8" t="s">
        <v>48</v>
      </c>
      <c r="G5" s="8" t="s">
        <v>12</v>
      </c>
      <c r="H5" s="8" t="s">
        <v>62</v>
      </c>
      <c r="I5" s="8" t="s">
        <v>14</v>
      </c>
      <c r="J5" s="8" t="s">
        <v>33</v>
      </c>
      <c r="K5" s="8">
        <v>5</v>
      </c>
      <c r="L5" s="8">
        <v>8</v>
      </c>
      <c r="M5" s="8" t="s">
        <v>26</v>
      </c>
      <c r="N5" s="8">
        <f t="shared" ref="N5:N7" si="0">24*L5</f>
        <v>192</v>
      </c>
      <c r="O5" s="8">
        <v>15</v>
      </c>
      <c r="P5" s="8">
        <f t="shared" ref="P5:P9" si="1">O5*N5</f>
        <v>2880</v>
      </c>
      <c r="Q5" s="5">
        <f t="shared" ref="Q5:Q7" si="2">0.7*P5*K5</f>
        <v>10079.999999999998</v>
      </c>
      <c r="R5" s="8" t="s">
        <v>28</v>
      </c>
    </row>
    <row r="6" spans="1:19" ht="51" x14ac:dyDescent="0.25">
      <c r="A6" s="8" t="s">
        <v>3</v>
      </c>
      <c r="B6" s="8" t="s">
        <v>10</v>
      </c>
      <c r="C6" s="8" t="s">
        <v>39</v>
      </c>
      <c r="D6" s="9" t="s">
        <v>6</v>
      </c>
      <c r="E6" s="9" t="s">
        <v>7</v>
      </c>
      <c r="F6" s="8" t="s">
        <v>48</v>
      </c>
      <c r="G6" s="8" t="s">
        <v>12</v>
      </c>
      <c r="H6" s="8" t="s">
        <v>62</v>
      </c>
      <c r="I6" s="8" t="s">
        <v>14</v>
      </c>
      <c r="J6" s="8" t="s">
        <v>34</v>
      </c>
      <c r="K6" s="8">
        <v>5</v>
      </c>
      <c r="L6" s="8">
        <v>8</v>
      </c>
      <c r="M6" s="8" t="s">
        <v>26</v>
      </c>
      <c r="N6" s="8">
        <f t="shared" si="0"/>
        <v>192</v>
      </c>
      <c r="O6" s="8">
        <v>15</v>
      </c>
      <c r="P6" s="8">
        <f t="shared" si="1"/>
        <v>2880</v>
      </c>
      <c r="Q6" s="5">
        <f t="shared" si="2"/>
        <v>10079.999999999998</v>
      </c>
      <c r="R6" s="8" t="s">
        <v>29</v>
      </c>
    </row>
    <row r="7" spans="1:19" ht="63.75" x14ac:dyDescent="0.25">
      <c r="A7" s="8" t="s">
        <v>3</v>
      </c>
      <c r="B7" s="8" t="s">
        <v>10</v>
      </c>
      <c r="C7" s="8" t="s">
        <v>40</v>
      </c>
      <c r="D7" s="9" t="s">
        <v>6</v>
      </c>
      <c r="E7" s="9" t="s">
        <v>7</v>
      </c>
      <c r="F7" s="8" t="s">
        <v>48</v>
      </c>
      <c r="G7" s="8" t="s">
        <v>12</v>
      </c>
      <c r="H7" s="8" t="s">
        <v>62</v>
      </c>
      <c r="I7" s="8" t="s">
        <v>14</v>
      </c>
      <c r="J7" s="8" t="s">
        <v>35</v>
      </c>
      <c r="K7" s="8">
        <v>5</v>
      </c>
      <c r="L7" s="8">
        <v>8</v>
      </c>
      <c r="M7" s="8" t="s">
        <v>26</v>
      </c>
      <c r="N7" s="8">
        <f t="shared" si="0"/>
        <v>192</v>
      </c>
      <c r="O7" s="8">
        <v>15</v>
      </c>
      <c r="P7" s="8">
        <f t="shared" si="1"/>
        <v>2880</v>
      </c>
      <c r="Q7" s="5">
        <f t="shared" si="2"/>
        <v>10079.999999999998</v>
      </c>
      <c r="R7" s="8" t="s">
        <v>30</v>
      </c>
    </row>
    <row r="8" spans="1:19" ht="38.25" x14ac:dyDescent="0.25">
      <c r="A8" s="8" t="s">
        <v>3</v>
      </c>
      <c r="B8" s="8" t="s">
        <v>10</v>
      </c>
      <c r="C8" s="8" t="s">
        <v>41</v>
      </c>
      <c r="D8" s="9" t="s">
        <v>6</v>
      </c>
      <c r="E8" s="9" t="s">
        <v>7</v>
      </c>
      <c r="F8" s="8" t="s">
        <v>49</v>
      </c>
      <c r="G8" s="8" t="s">
        <v>12</v>
      </c>
      <c r="H8" s="8" t="s">
        <v>62</v>
      </c>
      <c r="I8" s="8" t="s">
        <v>14</v>
      </c>
      <c r="J8" s="8" t="s">
        <v>42</v>
      </c>
      <c r="K8" s="8">
        <v>5</v>
      </c>
      <c r="L8" s="8">
        <v>36</v>
      </c>
      <c r="M8" s="8" t="s">
        <v>43</v>
      </c>
      <c r="N8" s="8">
        <f>15*L8</f>
        <v>540</v>
      </c>
      <c r="O8" s="8">
        <v>15</v>
      </c>
      <c r="P8" s="8">
        <f t="shared" si="1"/>
        <v>8100</v>
      </c>
      <c r="Q8" s="5">
        <f>1*P8*K8</f>
        <v>40500</v>
      </c>
      <c r="R8" s="8" t="s">
        <v>44</v>
      </c>
    </row>
    <row r="9" spans="1:19" ht="25.5" x14ac:dyDescent="0.25">
      <c r="A9" s="8" t="s">
        <v>3</v>
      </c>
      <c r="B9" s="8" t="s">
        <v>10</v>
      </c>
      <c r="C9" s="8" t="s">
        <v>50</v>
      </c>
      <c r="D9" s="9" t="s">
        <v>6</v>
      </c>
      <c r="E9" s="9" t="s">
        <v>7</v>
      </c>
      <c r="F9" s="8" t="s">
        <v>48</v>
      </c>
      <c r="G9" s="8" t="s">
        <v>12</v>
      </c>
      <c r="H9" s="8" t="s">
        <v>62</v>
      </c>
      <c r="I9" s="8" t="s">
        <v>14</v>
      </c>
      <c r="J9" s="8" t="s">
        <v>51</v>
      </c>
      <c r="K9" s="8">
        <v>5</v>
      </c>
      <c r="L9" s="8">
        <v>12</v>
      </c>
      <c r="M9" s="8" t="s">
        <v>52</v>
      </c>
      <c r="N9" s="8">
        <f>14*L9</f>
        <v>168</v>
      </c>
      <c r="O9" s="8">
        <v>30</v>
      </c>
      <c r="P9" s="8">
        <f t="shared" si="1"/>
        <v>5040</v>
      </c>
      <c r="Q9" s="5">
        <f>1.5*P9*K9</f>
        <v>37800</v>
      </c>
      <c r="R9" s="8" t="s">
        <v>53</v>
      </c>
    </row>
    <row r="10" spans="1:19" ht="25.5" x14ac:dyDescent="0.25">
      <c r="A10" s="8" t="s">
        <v>3</v>
      </c>
      <c r="B10" s="8" t="s">
        <v>10</v>
      </c>
      <c r="C10" s="8" t="s">
        <v>50</v>
      </c>
      <c r="D10" s="9" t="s">
        <v>6</v>
      </c>
      <c r="E10" s="9" t="s">
        <v>7</v>
      </c>
      <c r="F10" s="8" t="s">
        <v>48</v>
      </c>
      <c r="G10" s="8" t="s">
        <v>55</v>
      </c>
      <c r="H10" s="8" t="s">
        <v>62</v>
      </c>
      <c r="I10" s="8" t="s">
        <v>14</v>
      </c>
      <c r="J10" s="8" t="s">
        <v>56</v>
      </c>
      <c r="K10" s="8">
        <v>5</v>
      </c>
      <c r="L10" s="8">
        <v>12</v>
      </c>
      <c r="M10" s="8" t="s">
        <v>52</v>
      </c>
      <c r="N10" s="8">
        <f>14*L10</f>
        <v>168</v>
      </c>
      <c r="O10" s="8">
        <v>30</v>
      </c>
      <c r="P10" s="8">
        <f t="shared" ref="P10" si="3">O10*N10</f>
        <v>5040</v>
      </c>
      <c r="Q10" s="5">
        <f>1.5*P10*K10</f>
        <v>37800</v>
      </c>
      <c r="R10" s="8" t="s">
        <v>53</v>
      </c>
    </row>
    <row r="11" spans="1:19" ht="25.5" x14ac:dyDescent="0.25">
      <c r="A11" s="8" t="s">
        <v>3</v>
      </c>
      <c r="B11" s="8" t="s">
        <v>10</v>
      </c>
      <c r="C11" s="8" t="s">
        <v>57</v>
      </c>
      <c r="D11" s="8" t="s">
        <v>6</v>
      </c>
      <c r="E11" s="9" t="s">
        <v>7</v>
      </c>
      <c r="F11" s="8" t="s">
        <v>58</v>
      </c>
      <c r="G11" s="8" t="s">
        <v>12</v>
      </c>
      <c r="H11" s="8" t="s">
        <v>62</v>
      </c>
      <c r="I11" s="8" t="s">
        <v>14</v>
      </c>
      <c r="J11" s="8" t="s">
        <v>59</v>
      </c>
      <c r="K11" s="8">
        <v>5</v>
      </c>
      <c r="L11" s="8">
        <v>12</v>
      </c>
      <c r="M11" s="8" t="s">
        <v>60</v>
      </c>
      <c r="N11" s="8">
        <f>14*L11</f>
        <v>168</v>
      </c>
      <c r="O11" s="8">
        <v>30</v>
      </c>
      <c r="P11" s="8">
        <f t="shared" ref="P11" si="4">O11*N11</f>
        <v>5040</v>
      </c>
      <c r="Q11" s="5">
        <f>2.5*P11*K11</f>
        <v>63000</v>
      </c>
      <c r="R11" s="10" t="s">
        <v>61</v>
      </c>
    </row>
  </sheetData>
  <autoFilter ref="A1:R7"/>
  <hyperlinks>
    <hyperlink ref="E2" r:id="rId1"/>
    <hyperlink ref="D2" r:id="rId2"/>
    <hyperlink ref="D3" r:id="rId3"/>
    <hyperlink ref="E3" r:id="rId4"/>
    <hyperlink ref="D5" r:id="rId5"/>
    <hyperlink ref="D4" r:id="rId6"/>
    <hyperlink ref="D6" r:id="rId7"/>
    <hyperlink ref="E4" r:id="rId8"/>
    <hyperlink ref="E5:E7" r:id="rId9" display="Карта"/>
    <hyperlink ref="D7" r:id="rId10"/>
    <hyperlink ref="E8" r:id="rId11"/>
    <hyperlink ref="D8" r:id="rId12"/>
    <hyperlink ref="E9" r:id="rId13"/>
    <hyperlink ref="D9" r:id="rId14"/>
    <hyperlink ref="E10" r:id="rId15"/>
    <hyperlink ref="D10" r:id="rId16"/>
    <hyperlink ref="E11" r:id="rId17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2026-04-17T16:01:23Z</dcterms:modified>
</cp:coreProperties>
</file>