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билборды'!$A$1:$U$2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4" l="1"/>
  <c r="R5" i="4" s="1"/>
  <c r="S5" i="4" s="1"/>
  <c r="P6" i="4"/>
  <c r="R6" i="4" s="1"/>
  <c r="S6" i="4" s="1"/>
  <c r="P7" i="4"/>
  <c r="R7" i="4" s="1"/>
  <c r="S7" i="4" s="1"/>
  <c r="P8" i="4"/>
  <c r="R8" i="4" s="1"/>
  <c r="S8" i="4" s="1"/>
  <c r="P9" i="4"/>
  <c r="R9" i="4" s="1"/>
  <c r="S9" i="4" s="1"/>
  <c r="P10" i="4"/>
  <c r="R10" i="4" s="1"/>
  <c r="S10" i="4" s="1"/>
  <c r="P11" i="4"/>
  <c r="R11" i="4" s="1"/>
  <c r="S11" i="4" s="1"/>
  <c r="P12" i="4"/>
  <c r="R12" i="4" s="1"/>
  <c r="S12" i="4" s="1"/>
  <c r="P13" i="4"/>
  <c r="R13" i="4" s="1"/>
  <c r="S13" i="4" s="1"/>
  <c r="P14" i="4"/>
  <c r="R14" i="4" s="1"/>
  <c r="S14" i="4" s="1"/>
  <c r="P2" i="4"/>
  <c r="R2" i="4" s="1"/>
  <c r="S2" i="4" s="1"/>
  <c r="P4" i="4"/>
  <c r="P3" i="4"/>
  <c r="R4" i="4" l="1"/>
  <c r="S4" i="4" s="1"/>
  <c r="R3" i="4"/>
  <c r="S3" i="4" s="1"/>
</calcChain>
</file>

<file path=xl/sharedStrings.xml><?xml version="1.0" encoding="utf-8"?>
<sst xmlns="http://schemas.openxmlformats.org/spreadsheetml/2006/main" count="179" uniqueCount="68">
  <si>
    <t>Город</t>
  </si>
  <si>
    <t>Адрес</t>
  </si>
  <si>
    <t>Сторона</t>
  </si>
  <si>
    <t>Свет</t>
  </si>
  <si>
    <t>Код</t>
  </si>
  <si>
    <t>Способ показа</t>
  </si>
  <si>
    <t>Ставрополь</t>
  </si>
  <si>
    <t>Координаты</t>
  </si>
  <si>
    <t>Вид конструкции</t>
  </si>
  <si>
    <t>Фото</t>
  </si>
  <si>
    <t>Аренда</t>
  </si>
  <si>
    <t>Да</t>
  </si>
  <si>
    <t>А</t>
  </si>
  <si>
    <t>Б</t>
  </si>
  <si>
    <t>STV010ADBBMN</t>
  </si>
  <si>
    <t>г. Ставрополь, Промышленный район, проспект Кулакова, 9 (а-д разделительная полоса), к ул. Индустриальная</t>
  </si>
  <si>
    <t>Ролик, сек.</t>
  </si>
  <si>
    <t>Выходов в сутки</t>
  </si>
  <si>
    <t>Выходов за период</t>
  </si>
  <si>
    <t>Карта</t>
  </si>
  <si>
    <t>Выход в час</t>
  </si>
  <si>
    <t>45.048334, 41.911940</t>
  </si>
  <si>
    <t>г. Ставрополь, ул. Серова 462 Л</t>
  </si>
  <si>
    <t>45.033299, 42.012120</t>
  </si>
  <si>
    <t>Блок сек.</t>
  </si>
  <si>
    <t>Цифровой билборд</t>
  </si>
  <si>
    <t>Код П</t>
  </si>
  <si>
    <t>СЦБ-1</t>
  </si>
  <si>
    <t>СЦБ-2</t>
  </si>
  <si>
    <t>СЦБ-3</t>
  </si>
  <si>
    <t>Формат, м.</t>
  </si>
  <si>
    <t>3х6</t>
  </si>
  <si>
    <t>Центральная аллея парка Победы (рядом с колесом обозрения и самолетом)</t>
  </si>
  <si>
    <t xml:space="preserve">Центр парка 150 м от фонтана </t>
  </si>
  <si>
    <t>Центральная аллея(кафе Шансон)</t>
  </si>
  <si>
    <t xml:space="preserve">Центральная аллея(Перед колесом обозрения) </t>
  </si>
  <si>
    <t>ул.Серова — улДостоевского</t>
  </si>
  <si>
    <t>ул. Космонавтов, 4Г,</t>
  </si>
  <si>
    <t>Ставропольский край г. Ставрополь, АЗС "Султан" выезд из города в сторону Аэропорта</t>
  </si>
  <si>
    <t>Ставропольский край въезд в г. Михайловск пересечение ул.Батайская и ул.Гагарина</t>
  </si>
  <si>
    <t>Ставропольский край пересечение ул. Батайская и ул.Северный Обход, Гипер "Лента"</t>
  </si>
  <si>
    <t>Ставропольский край, г. Ставрополь, ул.Южный Обхфод, 51а.</t>
  </si>
  <si>
    <t>A</t>
  </si>
  <si>
    <t>Видео</t>
  </si>
  <si>
    <t>СЦБ-4</t>
  </si>
  <si>
    <t>СЦБ-5</t>
  </si>
  <si>
    <t>СЦБ-6</t>
  </si>
  <si>
    <t>СЦБ-7</t>
  </si>
  <si>
    <t>СЦБ-8</t>
  </si>
  <si>
    <t>СЦБ-9</t>
  </si>
  <si>
    <t>СЦБ-10</t>
  </si>
  <si>
    <t>СЦБ-11</t>
  </si>
  <si>
    <t>СЦБ-12</t>
  </si>
  <si>
    <t>СЦБ-13</t>
  </si>
  <si>
    <t>Время работы экрана, часов</t>
  </si>
  <si>
    <t>Период, дней</t>
  </si>
  <si>
    <t>Изготовление ролика</t>
  </si>
  <si>
    <t>от 1500 руб.</t>
  </si>
  <si>
    <t>45.024245, 41.923444</t>
  </si>
  <si>
    <t>45.022874, 41.924508</t>
  </si>
  <si>
    <t>45.023657, 41.923918</t>
  </si>
  <si>
    <t>45.024244, 41.923439</t>
  </si>
  <si>
    <t>45.033025, 42.012277</t>
  </si>
  <si>
    <t>45.012459, 41.932834</t>
  </si>
  <si>
    <t>45.076493, 42.015065</t>
  </si>
  <si>
    <t>45.119495, 41.961197</t>
  </si>
  <si>
    <t>45.109833, 41.954220</t>
  </si>
  <si>
    <t>44.991298, 41.945087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</si>
</sst>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11"/>
      <charset val="204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5" fillId="0" borderId="0" applyFill="0" applyBorder="0" applyAlignment="0" applyProtection="0"/>
    <xf numFmtId="0" fontId="12" fillId="0" borderId="0"/>
    <xf numFmtId="0" fontId="13" fillId="0" borderId="0" applyBorder="0" applyProtection="0"/>
    <xf numFmtId="0" fontId="14" fillId="0" borderId="0"/>
  </cellStyleXfs>
  <cellXfs count="18">
    <xf numFmtId="0" fontId="0" fillId="0" borderId="0" xfId="0"/>
    <xf numFmtId="0" fontId="19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0" fillId="0" borderId="1" xfId="11" applyNumberFormat="1" applyFont="1" applyFill="1" applyBorder="1" applyAlignment="1">
      <alignment horizontal="center" vertical="center" wrapText="1"/>
    </xf>
    <xf numFmtId="0" fontId="19" fillId="0" borderId="1" xfId="9" applyNumberFormat="1" applyFont="1" applyFill="1" applyBorder="1" applyAlignment="1">
      <alignment horizontal="center" vertical="center" wrapText="1"/>
    </xf>
    <xf numFmtId="0" fontId="19" fillId="0" borderId="1" xfId="12" applyNumberFormat="1" applyFont="1" applyFill="1" applyBorder="1" applyAlignment="1" applyProtection="1">
      <alignment horizontal="center" vertical="center" wrapText="1"/>
    </xf>
    <xf numFmtId="0" fontId="19" fillId="0" borderId="1" xfId="13" applyNumberFormat="1" applyFont="1" applyFill="1" applyBorder="1" applyAlignment="1">
      <alignment horizontal="center" vertical="center" wrapText="1"/>
    </xf>
    <xf numFmtId="0" fontId="20" fillId="0" borderId="1" xfId="12" applyNumberFormat="1" applyFont="1" applyFill="1" applyBorder="1" applyAlignment="1" applyProtection="1">
      <alignment horizontal="center" vertical="center" wrapText="1"/>
    </xf>
  </cellXfs>
  <cellStyles count="14">
    <cellStyle name="Excel Built-in Normal" xfId="12"/>
    <cellStyle name="Excel Built-in Normal 1" xfId="11"/>
    <cellStyle name="Normal" xfId="13"/>
    <cellStyle name="Normal 2" xfId="3"/>
    <cellStyle name="Гиперссылка" xfId="1" builtinId="8"/>
    <cellStyle name="Гиперссылка 2" xfId="4"/>
    <cellStyle name="Обычный" xfId="0" builtinId="0"/>
    <cellStyle name="Обычный 2" xfId="5"/>
    <cellStyle name="Обычный 2 2" xfId="6"/>
    <cellStyle name="Обычный 3" xfId="7"/>
    <cellStyle name="Обычный 4" xfId="8"/>
    <cellStyle name="Обычный 5" xfId="9"/>
    <cellStyle name="Обычный 6" xfId="2"/>
    <cellStyle name="Финансовый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hcyBOD" TargetMode="External"/><Relationship Id="rId13" Type="http://schemas.openxmlformats.org/officeDocument/2006/relationships/hyperlink" Target="https://yandex.ru/maps/-/CHhc5Ajc" TargetMode="External"/><Relationship Id="rId18" Type="http://schemas.openxmlformats.org/officeDocument/2006/relationships/hyperlink" Target="https://disk.yandex.ru/i/aFWw6upH7LMFUw" TargetMode="External"/><Relationship Id="rId26" Type="http://schemas.openxmlformats.org/officeDocument/2006/relationships/hyperlink" Target="https://disk.yandex.ru/i/RQcJfSOTWv2B6A" TargetMode="External"/><Relationship Id="rId3" Type="http://schemas.openxmlformats.org/officeDocument/2006/relationships/hyperlink" Target="https://yandex.ru/maps/-/CDC9zQ8t" TargetMode="External"/><Relationship Id="rId21" Type="http://schemas.openxmlformats.org/officeDocument/2006/relationships/hyperlink" Target="https://disk.yandex.ru/i/Ez1Y_qEBNNNvig" TargetMode="External"/><Relationship Id="rId7" Type="http://schemas.openxmlformats.org/officeDocument/2006/relationships/hyperlink" Target="https://yandex.ru/maps/-/CHhcyA~O" TargetMode="External"/><Relationship Id="rId12" Type="http://schemas.openxmlformats.org/officeDocument/2006/relationships/hyperlink" Target="https://yandex.ru/maps/-/CHhcyTkn" TargetMode="External"/><Relationship Id="rId17" Type="http://schemas.openxmlformats.org/officeDocument/2006/relationships/hyperlink" Target="https://disk.yandex.ru/i/n0Y6WJKsg0h0pg" TargetMode="External"/><Relationship Id="rId25" Type="http://schemas.openxmlformats.org/officeDocument/2006/relationships/hyperlink" Target="https://disk.yandex.ru/i/2iE5T5AnJkVpNQ" TargetMode="External"/><Relationship Id="rId2" Type="http://schemas.openxmlformats.org/officeDocument/2006/relationships/hyperlink" Target="https://yandex.ru/maps/-/CDC9b410" TargetMode="External"/><Relationship Id="rId16" Type="http://schemas.openxmlformats.org/officeDocument/2006/relationships/hyperlink" Target="https://yandex.ru/maps/-/CHhc5N4Z" TargetMode="External"/><Relationship Id="rId20" Type="http://schemas.openxmlformats.org/officeDocument/2006/relationships/hyperlink" Target="https://disk.yandex.ru/i/DnUJsxZja5yMlA" TargetMode="External"/><Relationship Id="rId1" Type="http://schemas.openxmlformats.org/officeDocument/2006/relationships/hyperlink" Target="https://yandex.ru/maps/-/CDC9b410" TargetMode="External"/><Relationship Id="rId6" Type="http://schemas.openxmlformats.org/officeDocument/2006/relationships/hyperlink" Target="https://disk.yandex.ru/i/W5Zv0uvgnUvnTw" TargetMode="External"/><Relationship Id="rId11" Type="http://schemas.openxmlformats.org/officeDocument/2006/relationships/hyperlink" Target="https://yandex.ru/maps/-/CHhcyDJh" TargetMode="External"/><Relationship Id="rId24" Type="http://schemas.openxmlformats.org/officeDocument/2006/relationships/hyperlink" Target="https://disk.yandex.ru/i/llx22d6C_XK7Vw" TargetMode="External"/><Relationship Id="rId5" Type="http://schemas.openxmlformats.org/officeDocument/2006/relationships/hyperlink" Target="https://disk.yandex.ru/i/iTss4WuduN8zUw" TargetMode="External"/><Relationship Id="rId15" Type="http://schemas.openxmlformats.org/officeDocument/2006/relationships/hyperlink" Target="https://yandex.ru/maps/-/CHhc5BYX" TargetMode="External"/><Relationship Id="rId23" Type="http://schemas.openxmlformats.org/officeDocument/2006/relationships/hyperlink" Target="https://disk.yandex.ru/i/7to7kaQZkx9cXg" TargetMode="External"/><Relationship Id="rId10" Type="http://schemas.openxmlformats.org/officeDocument/2006/relationships/hyperlink" Target="https://yandex.ru/maps/-/CHhcyG41" TargetMode="External"/><Relationship Id="rId19" Type="http://schemas.openxmlformats.org/officeDocument/2006/relationships/hyperlink" Target="https://disk.yandex.ru/i/-hsS49SnUbY9TQ" TargetMode="External"/><Relationship Id="rId4" Type="http://schemas.openxmlformats.org/officeDocument/2006/relationships/hyperlink" Target="https://disk.yandex.ru/i/nEHgNjn_oGkW5Q" TargetMode="External"/><Relationship Id="rId9" Type="http://schemas.openxmlformats.org/officeDocument/2006/relationships/hyperlink" Target="https://yandex.ru/maps/-/CHhcyG41" TargetMode="External"/><Relationship Id="rId14" Type="http://schemas.openxmlformats.org/officeDocument/2006/relationships/hyperlink" Target="https://yandex.ru/maps/-/CHhc5MOJ" TargetMode="External"/><Relationship Id="rId22" Type="http://schemas.openxmlformats.org/officeDocument/2006/relationships/hyperlink" Target="https://disk.yandex.ru/i/yDUcRUp2rah5j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C3" sqref="C3"/>
    </sheetView>
  </sheetViews>
  <sheetFormatPr defaultRowHeight="12.75"/>
  <cols>
    <col min="1" max="1" width="10.5703125" style="2" customWidth="1"/>
    <col min="2" max="2" width="19.28515625" style="2" customWidth="1"/>
    <col min="3" max="3" width="36" style="4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13.7109375" style="2" customWidth="1"/>
    <col min="11" max="11" width="8.7109375" style="2" customWidth="1"/>
    <col min="12" max="12" width="12.85546875" style="2" customWidth="1"/>
    <col min="13" max="13" width="14.28515625" style="2" customWidth="1"/>
    <col min="14" max="14" width="15" style="2" customWidth="1"/>
    <col min="15" max="15" width="23.5703125" style="2" customWidth="1"/>
    <col min="16" max="16" width="18.7109375" style="2" customWidth="1"/>
    <col min="17" max="17" width="16.85546875" style="2" customWidth="1"/>
    <col min="18" max="18" width="17" style="2" customWidth="1"/>
    <col min="19" max="19" width="11.7109375" style="5" customWidth="1"/>
    <col min="20" max="20" width="16.85546875" style="5" customWidth="1"/>
    <col min="21" max="21" width="19" style="2" customWidth="1"/>
    <col min="22" max="16384" width="9.140625" style="2"/>
  </cols>
  <sheetData>
    <row r="1" spans="1:21" s="3" customFormat="1" ht="25.5">
      <c r="A1" s="7" t="s">
        <v>0</v>
      </c>
      <c r="B1" s="7" t="s">
        <v>8</v>
      </c>
      <c r="C1" s="7" t="s">
        <v>1</v>
      </c>
      <c r="D1" s="7" t="s">
        <v>9</v>
      </c>
      <c r="E1" s="7" t="s">
        <v>19</v>
      </c>
      <c r="F1" s="7" t="s">
        <v>30</v>
      </c>
      <c r="G1" s="7" t="s">
        <v>2</v>
      </c>
      <c r="H1" s="7" t="s">
        <v>3</v>
      </c>
      <c r="I1" s="7" t="s">
        <v>5</v>
      </c>
      <c r="J1" s="8" t="s">
        <v>26</v>
      </c>
      <c r="K1" s="8" t="s">
        <v>4</v>
      </c>
      <c r="L1" s="8" t="s">
        <v>24</v>
      </c>
      <c r="M1" s="9" t="s">
        <v>16</v>
      </c>
      <c r="N1" s="9" t="s">
        <v>20</v>
      </c>
      <c r="O1" s="9" t="s">
        <v>54</v>
      </c>
      <c r="P1" s="9" t="s">
        <v>17</v>
      </c>
      <c r="Q1" s="9" t="s">
        <v>55</v>
      </c>
      <c r="R1" s="9" t="s">
        <v>18</v>
      </c>
      <c r="S1" s="7" t="s">
        <v>10</v>
      </c>
      <c r="T1" s="9" t="s">
        <v>56</v>
      </c>
      <c r="U1" s="7" t="s">
        <v>7</v>
      </c>
    </row>
    <row r="2" spans="1:21" ht="38.25">
      <c r="A2" s="10" t="s">
        <v>6</v>
      </c>
      <c r="B2" s="10" t="s">
        <v>25</v>
      </c>
      <c r="C2" s="10" t="s">
        <v>15</v>
      </c>
      <c r="D2" s="11" t="s">
        <v>9</v>
      </c>
      <c r="E2" s="11" t="s">
        <v>19</v>
      </c>
      <c r="F2" s="10" t="s">
        <v>31</v>
      </c>
      <c r="G2" s="10" t="s">
        <v>12</v>
      </c>
      <c r="H2" s="10" t="s">
        <v>11</v>
      </c>
      <c r="I2" s="10" t="s">
        <v>43</v>
      </c>
      <c r="J2" s="10" t="s">
        <v>14</v>
      </c>
      <c r="K2" s="10" t="s">
        <v>27</v>
      </c>
      <c r="L2" s="10">
        <v>60</v>
      </c>
      <c r="M2" s="12">
        <v>5</v>
      </c>
      <c r="N2" s="12">
        <v>60</v>
      </c>
      <c r="O2" s="10">
        <v>24</v>
      </c>
      <c r="P2" s="12">
        <f>N2*O2</f>
        <v>1440</v>
      </c>
      <c r="Q2" s="12">
        <v>7</v>
      </c>
      <c r="R2" s="12">
        <f>Q2*P2</f>
        <v>10080</v>
      </c>
      <c r="S2" s="6">
        <f>(0.35*M2)*R2</f>
        <v>17640</v>
      </c>
      <c r="T2" s="12" t="s">
        <v>57</v>
      </c>
      <c r="U2" s="10" t="s">
        <v>21</v>
      </c>
    </row>
    <row r="3" spans="1:21" ht="38.25">
      <c r="A3" s="10" t="s">
        <v>6</v>
      </c>
      <c r="B3" s="10" t="s">
        <v>25</v>
      </c>
      <c r="C3" s="10" t="s">
        <v>15</v>
      </c>
      <c r="D3" s="11" t="s">
        <v>9</v>
      </c>
      <c r="E3" s="11" t="s">
        <v>19</v>
      </c>
      <c r="F3" s="10" t="s">
        <v>31</v>
      </c>
      <c r="G3" s="10" t="s">
        <v>13</v>
      </c>
      <c r="H3" s="10" t="s">
        <v>11</v>
      </c>
      <c r="I3" s="10" t="s">
        <v>43</v>
      </c>
      <c r="J3" s="10" t="s">
        <v>14</v>
      </c>
      <c r="K3" s="10" t="s">
        <v>28</v>
      </c>
      <c r="L3" s="10">
        <v>60</v>
      </c>
      <c r="M3" s="12">
        <v>5</v>
      </c>
      <c r="N3" s="12">
        <v>60</v>
      </c>
      <c r="O3" s="10">
        <v>24</v>
      </c>
      <c r="P3" s="12">
        <f>N3*24</f>
        <v>1440</v>
      </c>
      <c r="Q3" s="12">
        <v>7</v>
      </c>
      <c r="R3" s="12">
        <f t="shared" ref="R3:R14" si="0">Q3*P3</f>
        <v>10080</v>
      </c>
      <c r="S3" s="6">
        <f>(0.35*M3)*R3</f>
        <v>17640</v>
      </c>
      <c r="T3" s="12" t="s">
        <v>57</v>
      </c>
      <c r="U3" s="10" t="s">
        <v>21</v>
      </c>
    </row>
    <row r="4" spans="1:21">
      <c r="A4" s="10" t="s">
        <v>6</v>
      </c>
      <c r="B4" s="10" t="s">
        <v>25</v>
      </c>
      <c r="C4" s="10" t="s">
        <v>22</v>
      </c>
      <c r="D4" s="11" t="s">
        <v>9</v>
      </c>
      <c r="E4" s="11" t="s">
        <v>19</v>
      </c>
      <c r="F4" s="10" t="s">
        <v>31</v>
      </c>
      <c r="G4" s="10" t="s">
        <v>12</v>
      </c>
      <c r="H4" s="10" t="s">
        <v>11</v>
      </c>
      <c r="I4" s="10" t="s">
        <v>43</v>
      </c>
      <c r="J4" s="10"/>
      <c r="K4" s="10" t="s">
        <v>29</v>
      </c>
      <c r="L4" s="10">
        <v>100</v>
      </c>
      <c r="M4" s="12">
        <v>5</v>
      </c>
      <c r="N4" s="12">
        <v>60</v>
      </c>
      <c r="O4" s="10">
        <v>19</v>
      </c>
      <c r="P4" s="12">
        <f>N4*19</f>
        <v>1140</v>
      </c>
      <c r="Q4" s="12">
        <v>7</v>
      </c>
      <c r="R4" s="12">
        <f t="shared" si="0"/>
        <v>7980</v>
      </c>
      <c r="S4" s="6">
        <f>(0.35*M4)*R4</f>
        <v>13965</v>
      </c>
      <c r="T4" s="12" t="s">
        <v>57</v>
      </c>
      <c r="U4" s="10" t="s">
        <v>23</v>
      </c>
    </row>
    <row r="5" spans="1:21" ht="25.5">
      <c r="A5" s="10" t="s">
        <v>6</v>
      </c>
      <c r="B5" s="10" t="s">
        <v>25</v>
      </c>
      <c r="C5" s="13" t="s">
        <v>32</v>
      </c>
      <c r="D5" s="11" t="s">
        <v>9</v>
      </c>
      <c r="E5" s="11" t="s">
        <v>19</v>
      </c>
      <c r="F5" s="10" t="s">
        <v>31</v>
      </c>
      <c r="G5" s="1" t="s">
        <v>12</v>
      </c>
      <c r="H5" s="10" t="s">
        <v>11</v>
      </c>
      <c r="I5" s="10" t="s">
        <v>43</v>
      </c>
      <c r="J5" s="14">
        <v>1</v>
      </c>
      <c r="K5" s="10" t="s">
        <v>44</v>
      </c>
      <c r="L5" s="1">
        <v>300</v>
      </c>
      <c r="M5" s="12">
        <v>5</v>
      </c>
      <c r="N5" s="10">
        <v>12</v>
      </c>
      <c r="O5" s="1">
        <v>16</v>
      </c>
      <c r="P5" s="12">
        <f t="shared" ref="P5:P14" si="1">N5*19</f>
        <v>228</v>
      </c>
      <c r="Q5" s="12">
        <v>7</v>
      </c>
      <c r="R5" s="12">
        <f t="shared" si="0"/>
        <v>1596</v>
      </c>
      <c r="S5" s="6">
        <f>(1.2*M5)*R5</f>
        <v>9576</v>
      </c>
      <c r="T5" s="12" t="s">
        <v>57</v>
      </c>
      <c r="U5" s="1" t="s">
        <v>58</v>
      </c>
    </row>
    <row r="6" spans="1:21">
      <c r="A6" s="10" t="s">
        <v>6</v>
      </c>
      <c r="B6" s="10" t="s">
        <v>25</v>
      </c>
      <c r="C6" s="15" t="s">
        <v>33</v>
      </c>
      <c r="D6" s="11" t="s">
        <v>9</v>
      </c>
      <c r="E6" s="11" t="s">
        <v>19</v>
      </c>
      <c r="F6" s="10" t="s">
        <v>31</v>
      </c>
      <c r="G6" s="1" t="s">
        <v>12</v>
      </c>
      <c r="H6" s="10" t="s">
        <v>11</v>
      </c>
      <c r="I6" s="10" t="s">
        <v>43</v>
      </c>
      <c r="J6" s="14">
        <v>4</v>
      </c>
      <c r="K6" s="10" t="s">
        <v>45</v>
      </c>
      <c r="L6" s="1">
        <v>300</v>
      </c>
      <c r="M6" s="12">
        <v>5</v>
      </c>
      <c r="N6" s="10">
        <v>12</v>
      </c>
      <c r="O6" s="1">
        <v>15</v>
      </c>
      <c r="P6" s="12">
        <f t="shared" si="1"/>
        <v>228</v>
      </c>
      <c r="Q6" s="12">
        <v>7</v>
      </c>
      <c r="R6" s="12">
        <f t="shared" si="0"/>
        <v>1596</v>
      </c>
      <c r="S6" s="6">
        <f t="shared" ref="S6:S8" si="2">(1.2*M6)*R6</f>
        <v>9576</v>
      </c>
      <c r="T6" s="12" t="s">
        <v>57</v>
      </c>
      <c r="U6" s="1" t="s">
        <v>59</v>
      </c>
    </row>
    <row r="7" spans="1:21">
      <c r="A7" s="10" t="s">
        <v>6</v>
      </c>
      <c r="B7" s="10" t="s">
        <v>25</v>
      </c>
      <c r="C7" s="15" t="s">
        <v>34</v>
      </c>
      <c r="D7" s="11" t="s">
        <v>9</v>
      </c>
      <c r="E7" s="11" t="s">
        <v>19</v>
      </c>
      <c r="F7" s="10" t="s">
        <v>31</v>
      </c>
      <c r="G7" s="1" t="s">
        <v>12</v>
      </c>
      <c r="H7" s="10" t="s">
        <v>11</v>
      </c>
      <c r="I7" s="10" t="s">
        <v>43</v>
      </c>
      <c r="J7" s="14">
        <v>5</v>
      </c>
      <c r="K7" s="10" t="s">
        <v>46</v>
      </c>
      <c r="L7" s="1">
        <v>300</v>
      </c>
      <c r="M7" s="12">
        <v>5</v>
      </c>
      <c r="N7" s="10">
        <v>12</v>
      </c>
      <c r="O7" s="1">
        <v>15</v>
      </c>
      <c r="P7" s="12">
        <f t="shared" si="1"/>
        <v>228</v>
      </c>
      <c r="Q7" s="12">
        <v>7</v>
      </c>
      <c r="R7" s="12">
        <f t="shared" si="0"/>
        <v>1596</v>
      </c>
      <c r="S7" s="6">
        <f t="shared" si="2"/>
        <v>9576</v>
      </c>
      <c r="T7" s="12" t="s">
        <v>57</v>
      </c>
      <c r="U7" s="1" t="s">
        <v>60</v>
      </c>
    </row>
    <row r="8" spans="1:21" ht="25.5">
      <c r="A8" s="10" t="s">
        <v>6</v>
      </c>
      <c r="B8" s="10" t="s">
        <v>25</v>
      </c>
      <c r="C8" s="15" t="s">
        <v>35</v>
      </c>
      <c r="D8" s="11" t="s">
        <v>9</v>
      </c>
      <c r="E8" s="11" t="s">
        <v>19</v>
      </c>
      <c r="F8" s="10" t="s">
        <v>31</v>
      </c>
      <c r="G8" s="1" t="s">
        <v>12</v>
      </c>
      <c r="H8" s="10" t="s">
        <v>11</v>
      </c>
      <c r="I8" s="10" t="s">
        <v>43</v>
      </c>
      <c r="J8" s="14">
        <v>6</v>
      </c>
      <c r="K8" s="10" t="s">
        <v>47</v>
      </c>
      <c r="L8" s="1">
        <v>300</v>
      </c>
      <c r="M8" s="12">
        <v>5</v>
      </c>
      <c r="N8" s="10">
        <v>12</v>
      </c>
      <c r="O8" s="1">
        <v>15</v>
      </c>
      <c r="P8" s="12">
        <f t="shared" si="1"/>
        <v>228</v>
      </c>
      <c r="Q8" s="12">
        <v>7</v>
      </c>
      <c r="R8" s="12">
        <f t="shared" si="0"/>
        <v>1596</v>
      </c>
      <c r="S8" s="6">
        <f t="shared" si="2"/>
        <v>9576</v>
      </c>
      <c r="T8" s="12" t="s">
        <v>57</v>
      </c>
      <c r="U8" s="1" t="s">
        <v>61</v>
      </c>
    </row>
    <row r="9" spans="1:21">
      <c r="A9" s="10" t="s">
        <v>6</v>
      </c>
      <c r="B9" s="10" t="s">
        <v>25</v>
      </c>
      <c r="C9" s="15" t="s">
        <v>36</v>
      </c>
      <c r="D9" s="11" t="s">
        <v>9</v>
      </c>
      <c r="E9" s="11" t="s">
        <v>19</v>
      </c>
      <c r="F9" s="10" t="s">
        <v>31</v>
      </c>
      <c r="G9" s="15" t="s">
        <v>12</v>
      </c>
      <c r="H9" s="10" t="s">
        <v>11</v>
      </c>
      <c r="I9" s="10" t="s">
        <v>43</v>
      </c>
      <c r="J9" s="14">
        <v>12</v>
      </c>
      <c r="K9" s="10" t="s">
        <v>48</v>
      </c>
      <c r="L9" s="15">
        <v>100</v>
      </c>
      <c r="M9" s="12">
        <v>5</v>
      </c>
      <c r="N9" s="10">
        <v>36</v>
      </c>
      <c r="O9" s="15">
        <v>19</v>
      </c>
      <c r="P9" s="12">
        <f t="shared" si="1"/>
        <v>684</v>
      </c>
      <c r="Q9" s="12">
        <v>7</v>
      </c>
      <c r="R9" s="12">
        <f t="shared" si="0"/>
        <v>4788</v>
      </c>
      <c r="S9" s="6">
        <f>(0.6*M9)*R9</f>
        <v>14364</v>
      </c>
      <c r="T9" s="12" t="s">
        <v>57</v>
      </c>
      <c r="U9" s="1" t="s">
        <v>62</v>
      </c>
    </row>
    <row r="10" spans="1:21">
      <c r="A10" s="10" t="s">
        <v>6</v>
      </c>
      <c r="B10" s="10" t="s">
        <v>25</v>
      </c>
      <c r="C10" s="16" t="s">
        <v>37</v>
      </c>
      <c r="D10" s="11" t="s">
        <v>9</v>
      </c>
      <c r="E10" s="11" t="s">
        <v>19</v>
      </c>
      <c r="F10" s="10" t="s">
        <v>31</v>
      </c>
      <c r="G10" s="15" t="s">
        <v>12</v>
      </c>
      <c r="H10" s="10" t="s">
        <v>11</v>
      </c>
      <c r="I10" s="10" t="s">
        <v>43</v>
      </c>
      <c r="J10" s="14">
        <v>13</v>
      </c>
      <c r="K10" s="10" t="s">
        <v>49</v>
      </c>
      <c r="L10" s="1">
        <v>300</v>
      </c>
      <c r="M10" s="12">
        <v>5</v>
      </c>
      <c r="N10" s="10">
        <v>12</v>
      </c>
      <c r="O10" s="1">
        <v>14</v>
      </c>
      <c r="P10" s="12">
        <f t="shared" si="1"/>
        <v>228</v>
      </c>
      <c r="Q10" s="12">
        <v>7</v>
      </c>
      <c r="R10" s="12">
        <f t="shared" si="0"/>
        <v>1596</v>
      </c>
      <c r="S10" s="6">
        <f t="shared" ref="S10:S13" si="3">(0.6*M10)*R10</f>
        <v>4788</v>
      </c>
      <c r="T10" s="12" t="s">
        <v>57</v>
      </c>
      <c r="U10" s="1" t="s">
        <v>63</v>
      </c>
    </row>
    <row r="11" spans="1:21" ht="38.25">
      <c r="A11" s="10" t="s">
        <v>6</v>
      </c>
      <c r="B11" s="10" t="s">
        <v>25</v>
      </c>
      <c r="C11" s="15" t="s">
        <v>38</v>
      </c>
      <c r="D11" s="11" t="s">
        <v>9</v>
      </c>
      <c r="E11" s="11" t="s">
        <v>19</v>
      </c>
      <c r="F11" s="10" t="s">
        <v>31</v>
      </c>
      <c r="G11" s="15" t="s">
        <v>13</v>
      </c>
      <c r="H11" s="10" t="s">
        <v>11</v>
      </c>
      <c r="I11" s="10" t="s">
        <v>43</v>
      </c>
      <c r="J11" s="14">
        <v>14</v>
      </c>
      <c r="K11" s="10" t="s">
        <v>50</v>
      </c>
      <c r="L11" s="15">
        <v>100</v>
      </c>
      <c r="M11" s="12">
        <v>5</v>
      </c>
      <c r="N11" s="10">
        <v>36</v>
      </c>
      <c r="O11" s="15">
        <v>24</v>
      </c>
      <c r="P11" s="12">
        <f t="shared" si="1"/>
        <v>684</v>
      </c>
      <c r="Q11" s="12">
        <v>7</v>
      </c>
      <c r="R11" s="12">
        <f t="shared" si="0"/>
        <v>4788</v>
      </c>
      <c r="S11" s="6">
        <f t="shared" si="3"/>
        <v>14364</v>
      </c>
      <c r="T11" s="12" t="s">
        <v>57</v>
      </c>
      <c r="U11" s="1" t="s">
        <v>64</v>
      </c>
    </row>
    <row r="12" spans="1:21" ht="38.25">
      <c r="A12" s="10" t="s">
        <v>6</v>
      </c>
      <c r="B12" s="10" t="s">
        <v>25</v>
      </c>
      <c r="C12" s="15" t="s">
        <v>39</v>
      </c>
      <c r="D12" s="11" t="s">
        <v>9</v>
      </c>
      <c r="E12" s="11" t="s">
        <v>19</v>
      </c>
      <c r="F12" s="10" t="s">
        <v>31</v>
      </c>
      <c r="G12" s="17" t="s">
        <v>42</v>
      </c>
      <c r="H12" s="10" t="s">
        <v>11</v>
      </c>
      <c r="I12" s="10" t="s">
        <v>43</v>
      </c>
      <c r="J12" s="14">
        <v>16</v>
      </c>
      <c r="K12" s="10" t="s">
        <v>51</v>
      </c>
      <c r="L12" s="15">
        <v>100</v>
      </c>
      <c r="M12" s="12">
        <v>5</v>
      </c>
      <c r="N12" s="10">
        <v>36</v>
      </c>
      <c r="O12" s="15">
        <v>24</v>
      </c>
      <c r="P12" s="12">
        <f t="shared" si="1"/>
        <v>684</v>
      </c>
      <c r="Q12" s="12">
        <v>7</v>
      </c>
      <c r="R12" s="12">
        <f t="shared" si="0"/>
        <v>4788</v>
      </c>
      <c r="S12" s="6">
        <f t="shared" si="3"/>
        <v>14364</v>
      </c>
      <c r="T12" s="12" t="s">
        <v>57</v>
      </c>
      <c r="U12" s="1" t="s">
        <v>65</v>
      </c>
    </row>
    <row r="13" spans="1:21" ht="38.25">
      <c r="A13" s="10" t="s">
        <v>6</v>
      </c>
      <c r="B13" s="10" t="s">
        <v>25</v>
      </c>
      <c r="C13" s="10" t="s">
        <v>40</v>
      </c>
      <c r="D13" s="11" t="s">
        <v>9</v>
      </c>
      <c r="E13" s="11" t="s">
        <v>19</v>
      </c>
      <c r="F13" s="10" t="s">
        <v>31</v>
      </c>
      <c r="G13" s="15" t="s">
        <v>12</v>
      </c>
      <c r="H13" s="10" t="s">
        <v>11</v>
      </c>
      <c r="I13" s="10" t="s">
        <v>43</v>
      </c>
      <c r="J13" s="14">
        <v>17</v>
      </c>
      <c r="K13" s="10" t="s">
        <v>52</v>
      </c>
      <c r="L13" s="15">
        <v>100</v>
      </c>
      <c r="M13" s="12">
        <v>5</v>
      </c>
      <c r="N13" s="10">
        <v>36</v>
      </c>
      <c r="O13" s="15">
        <v>24</v>
      </c>
      <c r="P13" s="12">
        <f t="shared" si="1"/>
        <v>684</v>
      </c>
      <c r="Q13" s="12">
        <v>7</v>
      </c>
      <c r="R13" s="12">
        <f t="shared" si="0"/>
        <v>4788</v>
      </c>
      <c r="S13" s="6">
        <f t="shared" si="3"/>
        <v>14364</v>
      </c>
      <c r="T13" s="12" t="s">
        <v>57</v>
      </c>
      <c r="U13" s="1" t="s">
        <v>66</v>
      </c>
    </row>
    <row r="14" spans="1:21" ht="25.5">
      <c r="A14" s="10" t="s">
        <v>6</v>
      </c>
      <c r="B14" s="10" t="s">
        <v>25</v>
      </c>
      <c r="C14" s="15" t="s">
        <v>41</v>
      </c>
      <c r="D14" s="11" t="s">
        <v>9</v>
      </c>
      <c r="E14" s="11" t="s">
        <v>19</v>
      </c>
      <c r="F14" s="10" t="s">
        <v>31</v>
      </c>
      <c r="G14" s="17" t="s">
        <v>42</v>
      </c>
      <c r="H14" s="10" t="s">
        <v>11</v>
      </c>
      <c r="I14" s="10" t="s">
        <v>43</v>
      </c>
      <c r="J14" s="14">
        <v>18</v>
      </c>
      <c r="K14" s="10" t="s">
        <v>53</v>
      </c>
      <c r="L14" s="15">
        <v>100</v>
      </c>
      <c r="M14" s="12">
        <v>5</v>
      </c>
      <c r="N14" s="10">
        <v>36</v>
      </c>
      <c r="O14" s="15">
        <v>24</v>
      </c>
      <c r="P14" s="12">
        <f t="shared" si="1"/>
        <v>684</v>
      </c>
      <c r="Q14" s="12">
        <v>7</v>
      </c>
      <c r="R14" s="12">
        <f t="shared" si="0"/>
        <v>4788</v>
      </c>
      <c r="S14" s="6">
        <f>(0.7*M14)*R14</f>
        <v>16758</v>
      </c>
      <c r="T14" s="12" t="s">
        <v>57</v>
      </c>
      <c r="U14" s="1" t="s">
        <v>67</v>
      </c>
    </row>
  </sheetData>
  <autoFilter ref="A1:U2"/>
  <phoneticPr fontId="15" type="noConversion"/>
  <hyperlinks>
    <hyperlink ref="E2" r:id="rId1"/>
    <hyperlink ref="E3" r:id="rId2"/>
    <hyperlink ref="E4" r:id="rId3"/>
    <hyperlink ref="D2" r:id="rId4"/>
    <hyperlink ref="D3" r:id="rId5"/>
    <hyperlink ref="D4" r:id="rId6"/>
    <hyperlink ref="E5" r:id="rId7"/>
    <hyperlink ref="E6" r:id="rId8"/>
    <hyperlink ref="E7" r:id="rId9"/>
    <hyperlink ref="E8" r:id="rId10"/>
    <hyperlink ref="E9" r:id="rId11"/>
    <hyperlink ref="E10" r:id="rId12"/>
    <hyperlink ref="E11" r:id="rId13"/>
    <hyperlink ref="E12" r:id="rId14"/>
    <hyperlink ref="E13" r:id="rId15"/>
    <hyperlink ref="E14" r:id="rId16"/>
    <hyperlink ref="D5" r:id="rId17"/>
    <hyperlink ref="D6" r:id="rId18"/>
    <hyperlink ref="D7" r:id="rId19"/>
    <hyperlink ref="D8" r:id="rId20"/>
    <hyperlink ref="D9" r:id="rId21"/>
    <hyperlink ref="D10" r:id="rId22"/>
    <hyperlink ref="D11" r:id="rId23"/>
    <hyperlink ref="D12" r:id="rId24"/>
    <hyperlink ref="D13" r:id="rId25"/>
    <hyperlink ref="D14" r:id="rId26"/>
  </hyperlinks>
  <pageMargins left="0.7" right="0.7" top="0.75" bottom="0.75" header="0.3" footer="0.3"/>
  <pageSetup paperSize="9" orientation="portrait" horizontalDpi="1200" verticalDpi="1200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2026-04-17T16:27:52Z</dcterms:modified>
</cp:coreProperties>
</file>