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таврополь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Мониторы!$A$1:$V$2</definedName>
  </definedNames>
  <calcPr calcId="162913"/>
</workbook>
</file>

<file path=xl/calcChain.xml><?xml version="1.0" encoding="utf-8"?>
<calcChain xmlns="http://schemas.openxmlformats.org/spreadsheetml/2006/main">
  <c r="J8" i="1" l="1"/>
  <c r="L8" i="1" s="1"/>
  <c r="J7" i="1"/>
  <c r="L7" i="1" s="1"/>
  <c r="J6" i="1"/>
  <c r="L6" i="1" s="1"/>
  <c r="J5" i="1"/>
  <c r="L5" i="1" s="1"/>
  <c r="G8" i="1"/>
  <c r="G7" i="1"/>
  <c r="G6" i="1"/>
  <c r="G5" i="1"/>
  <c r="M5" i="1" l="1"/>
  <c r="M6" i="1"/>
  <c r="N6" i="1" s="1"/>
  <c r="M7" i="1"/>
  <c r="Q7" i="1" s="1"/>
  <c r="M8" i="1"/>
  <c r="R8" i="1" s="1"/>
  <c r="O7" i="1"/>
  <c r="P7" i="1"/>
  <c r="Q5" i="1"/>
  <c r="N5" i="1"/>
  <c r="P5" i="1"/>
  <c r="R5" i="1"/>
  <c r="S5" i="1"/>
  <c r="O5" i="1"/>
  <c r="O6" i="1"/>
  <c r="Q6" i="1"/>
  <c r="P6" i="1"/>
  <c r="S6" i="1"/>
  <c r="R6" i="1"/>
  <c r="P8" i="1" l="1"/>
  <c r="S8" i="1"/>
  <c r="R7" i="1"/>
  <c r="N8" i="1"/>
  <c r="N7" i="1"/>
  <c r="O8" i="1"/>
  <c r="Q8" i="1"/>
  <c r="S7" i="1"/>
  <c r="J4" i="1"/>
  <c r="L4" i="1" s="1"/>
  <c r="M4" i="1" s="1"/>
  <c r="J3" i="1"/>
  <c r="L3" i="1" s="1"/>
  <c r="M3" i="1" s="1"/>
  <c r="P3" i="1" l="1"/>
  <c r="S3" i="1"/>
  <c r="O3" i="1"/>
  <c r="N3" i="1"/>
  <c r="R3" i="1"/>
  <c r="Q3" i="1"/>
  <c r="S4" i="1"/>
  <c r="O4" i="1"/>
  <c r="N4" i="1"/>
  <c r="R4" i="1"/>
  <c r="Q4" i="1"/>
  <c r="P4" i="1"/>
  <c r="J2" i="1"/>
  <c r="L2" i="1" l="1"/>
  <c r="M2" i="1" s="1"/>
  <c r="Q2" i="1" l="1"/>
  <c r="P2" i="1"/>
  <c r="S2" i="1"/>
  <c r="R2" i="1"/>
  <c r="N2" i="1"/>
  <c r="O2" i="1"/>
</calcChain>
</file>

<file path=xl/sharedStrings.xml><?xml version="1.0" encoding="utf-8"?>
<sst xmlns="http://schemas.openxmlformats.org/spreadsheetml/2006/main" count="85" uniqueCount="33">
  <si>
    <t>Город</t>
  </si>
  <si>
    <t>Вид рекламы</t>
  </si>
  <si>
    <t>Фото</t>
  </si>
  <si>
    <t>Количество мониторов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</si>
  <si>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</si>
  <si>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</si>
  <si>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</si>
  <si>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</si>
  <si>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Маршруты</t>
  </si>
  <si>
    <t>Схема движения</t>
  </si>
  <si>
    <t>Изготовление ролика</t>
  </si>
  <si>
    <t>Ссылка</t>
  </si>
  <si>
    <t>Реклама на мониторах внутри салона</t>
  </si>
  <si>
    <t>От 1500 руб.</t>
  </si>
  <si>
    <t>Ставрополь</t>
  </si>
  <si>
    <t>Вид ТС</t>
  </si>
  <si>
    <t>Марка ТС</t>
  </si>
  <si>
    <t>Количество ТС</t>
  </si>
  <si>
    <t>График работы</t>
  </si>
  <si>
    <t>ПН-ВС: 06:00 - 22:00</t>
  </si>
  <si>
    <t>Автобусы, маршрутки</t>
  </si>
  <si>
    <t>ПАЗ Вектор, Форд, Пежо, Газель некст</t>
  </si>
  <si>
    <t>8м, 42м, 48а, 10а, 13а, 20а, 46а, 88м, 40м, 47м, 14м, 27м, 41м, 55а</t>
  </si>
  <si>
    <t>Выходов за период на всех мониторах</t>
  </si>
  <si>
    <t>Ролик 10 сек.</t>
  </si>
  <si>
    <t>Ролик 15 сек.</t>
  </si>
  <si>
    <t>Ролик 20 сек.</t>
  </si>
  <si>
    <t>Ролик 25 сек.</t>
  </si>
  <si>
    <t>Ролик 30 сек.</t>
  </si>
  <si>
    <t>Ролик 5 сек.</t>
  </si>
  <si>
    <t>Троллейбусы</t>
  </si>
  <si>
    <t>Пересвет (новые)</t>
  </si>
  <si>
    <t>2, 4, 6, 13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</si>
</sst>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42C6B2E-DE72-F79F-0924-7313DB1C62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42C6B2E-DE72-F79F-0924-7313DB1C62B3}" id="{0017009C-003C-422B-A89F-005300E7007A}" done="0">
    <text xml:space="preserve">Укажите нужный период, и стоимость пересчитается. Допустимые значения: 
7, 14, 21, 28 дней
</text>
  </threadedComment>
  <threadedComment ref="I8" personId="{942C6B2E-DE72-F79F-0924-7313DB1C62B3}" id="{00F00002-006D-42F1-ADB6-000B00BF00E4}" done="0">
    <text xml:space="preserve">Укажите ролик нужной длины, и стоимость пересчитается. Допустимые значения: 
10, 15, 20 сек.
</text>
  </threadedComment>
  <threadedComment ref="J8" personId="{942C6B2E-DE72-F79F-0924-7313DB1C62B3}" id="{008B008E-0021-4AE3-A0EE-009E00CA00D4}" done="0">
    <text xml:space="preserve">Укажите нужно количество выходов, и стоимость изменится. Допустимые значения: 
 4, 6, 12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d/ksWbBpbP8bdGNA" TargetMode="External"/><Relationship Id="rId7" Type="http://schemas.openxmlformats.org/officeDocument/2006/relationships/hyperlink" Target="https://wikiroutes.info/stavropol/catalog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disk.yandex.ru/d/ksWbBpbP8bdGNA" TargetMode="External"/><Relationship Id="rId1" Type="http://schemas.openxmlformats.org/officeDocument/2006/relationships/hyperlink" Target="https://wikiroutes.info/stavropol/catalog" TargetMode="External"/><Relationship Id="rId6" Type="http://schemas.openxmlformats.org/officeDocument/2006/relationships/hyperlink" Target="https://disk.yandex.ru/d/QvWjhqAoWfq3pg" TargetMode="External"/><Relationship Id="rId5" Type="http://schemas.openxmlformats.org/officeDocument/2006/relationships/hyperlink" Target="https://wikiroutes.info/stavropol/catalog" TargetMode="External"/><Relationship Id="rId4" Type="http://schemas.openxmlformats.org/officeDocument/2006/relationships/hyperlink" Target="https://disk.yandex.ru/d/ksWbBpbP8bdG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8.7109375" style="1" customWidth="1"/>
    <col min="3" max="3" width="16.42578125" style="1" customWidth="1"/>
    <col min="4" max="4" width="20" style="1" customWidth="1"/>
    <col min="5" max="5" width="9.5703125" style="1" customWidth="1"/>
    <col min="6" max="6" width="17" style="1" customWidth="1"/>
    <col min="7" max="7" width="14.7109375" style="1" customWidth="1"/>
    <col min="8" max="8" width="20.7109375" style="1" customWidth="1"/>
    <col min="9" max="9" width="17.8554687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28" style="1" customWidth="1"/>
    <col min="14" max="14" width="15.28515625" style="1" customWidth="1"/>
    <col min="15" max="19" width="16.28515625" style="2" customWidth="1"/>
    <col min="20" max="20" width="25.7109375" style="1" customWidth="1"/>
    <col min="21" max="21" width="19.42578125" style="1" customWidth="1"/>
    <col min="22" max="22" width="16.85546875" style="1" customWidth="1"/>
    <col min="23" max="16384" width="9.140625" style="1"/>
  </cols>
  <sheetData>
    <row r="1" spans="1:22" ht="25.5" x14ac:dyDescent="0.25">
      <c r="A1" s="5" t="s">
        <v>0</v>
      </c>
      <c r="B1" s="5" t="s">
        <v>15</v>
      </c>
      <c r="C1" s="5" t="s">
        <v>16</v>
      </c>
      <c r="D1" s="5" t="s">
        <v>1</v>
      </c>
      <c r="E1" s="5" t="s">
        <v>2</v>
      </c>
      <c r="F1" s="5" t="s">
        <v>17</v>
      </c>
      <c r="G1" s="5" t="s">
        <v>3</v>
      </c>
      <c r="H1" s="5" t="s">
        <v>4</v>
      </c>
      <c r="I1" s="6" t="s">
        <v>18</v>
      </c>
      <c r="J1" s="5" t="s">
        <v>5</v>
      </c>
      <c r="K1" s="5" t="s">
        <v>6</v>
      </c>
      <c r="L1" s="5" t="s">
        <v>7</v>
      </c>
      <c r="M1" s="5" t="s">
        <v>23</v>
      </c>
      <c r="N1" s="5" t="s">
        <v>29</v>
      </c>
      <c r="O1" s="5" t="s">
        <v>24</v>
      </c>
      <c r="P1" s="5" t="s">
        <v>25</v>
      </c>
      <c r="Q1" s="5" t="s">
        <v>26</v>
      </c>
      <c r="R1" s="5" t="s">
        <v>27</v>
      </c>
      <c r="S1" s="5" t="s">
        <v>28</v>
      </c>
      <c r="T1" s="6" t="s">
        <v>8</v>
      </c>
      <c r="U1" s="5" t="s">
        <v>9</v>
      </c>
      <c r="V1" s="5" t="s">
        <v>10</v>
      </c>
    </row>
    <row r="2" spans="1:22" s="3" customFormat="1" ht="38.25" x14ac:dyDescent="0.25">
      <c r="A2" s="7" t="s">
        <v>14</v>
      </c>
      <c r="B2" s="8" t="s">
        <v>20</v>
      </c>
      <c r="C2" s="8" t="s">
        <v>21</v>
      </c>
      <c r="D2" s="8" t="s">
        <v>12</v>
      </c>
      <c r="E2" s="9" t="s">
        <v>11</v>
      </c>
      <c r="F2" s="8">
        <v>100</v>
      </c>
      <c r="G2" s="7">
        <v>100</v>
      </c>
      <c r="H2" s="7">
        <v>4</v>
      </c>
      <c r="I2" s="8" t="s">
        <v>19</v>
      </c>
      <c r="J2" s="8">
        <f t="shared" ref="J2:J8" si="0">16*H2</f>
        <v>64</v>
      </c>
      <c r="K2" s="7">
        <v>15</v>
      </c>
      <c r="L2" s="7">
        <f t="shared" ref="L2:L8" si="1">K2*J2</f>
        <v>960</v>
      </c>
      <c r="M2" s="7">
        <f>L2*G2</f>
        <v>96000</v>
      </c>
      <c r="N2" s="4">
        <f>0.019*M2*5</f>
        <v>9120</v>
      </c>
      <c r="O2" s="4">
        <f>0.019*M2*10</f>
        <v>18240</v>
      </c>
      <c r="P2" s="4">
        <f>0.019*M2*15</f>
        <v>27360</v>
      </c>
      <c r="Q2" s="4">
        <f>0.019*M2*20</f>
        <v>36480</v>
      </c>
      <c r="R2" s="4">
        <f>0.019*M2*25</f>
        <v>45600</v>
      </c>
      <c r="S2" s="4">
        <f>0.019*M2*30</f>
        <v>54720</v>
      </c>
      <c r="T2" s="8" t="s">
        <v>22</v>
      </c>
      <c r="U2" s="9" t="s">
        <v>11</v>
      </c>
      <c r="V2" s="7" t="s">
        <v>13</v>
      </c>
    </row>
    <row r="3" spans="1:22" s="3" customFormat="1" ht="38.25" x14ac:dyDescent="0.25">
      <c r="A3" s="7" t="s">
        <v>14</v>
      </c>
      <c r="B3" s="8" t="s">
        <v>20</v>
      </c>
      <c r="C3" s="8" t="s">
        <v>21</v>
      </c>
      <c r="D3" s="8" t="s">
        <v>12</v>
      </c>
      <c r="E3" s="9" t="s">
        <v>11</v>
      </c>
      <c r="F3" s="8">
        <v>100</v>
      </c>
      <c r="G3" s="7">
        <v>100</v>
      </c>
      <c r="H3" s="7">
        <v>6</v>
      </c>
      <c r="I3" s="8" t="s">
        <v>19</v>
      </c>
      <c r="J3" s="8">
        <f t="shared" si="0"/>
        <v>96</v>
      </c>
      <c r="K3" s="7">
        <v>15</v>
      </c>
      <c r="L3" s="7">
        <f t="shared" si="1"/>
        <v>1440</v>
      </c>
      <c r="M3" s="7">
        <f t="shared" ref="M3:M8" si="2">L3*G3</f>
        <v>144000</v>
      </c>
      <c r="N3" s="4">
        <f t="shared" ref="N3:N4" si="3">0.019*M3*5</f>
        <v>13680</v>
      </c>
      <c r="O3" s="4">
        <f>0.019*M3*10</f>
        <v>27360</v>
      </c>
      <c r="P3" s="4">
        <f>0.019*M3*15</f>
        <v>41040</v>
      </c>
      <c r="Q3" s="4">
        <f>0.019*M3*20</f>
        <v>54720</v>
      </c>
      <c r="R3" s="4">
        <f>0.019*M3*25</f>
        <v>68400</v>
      </c>
      <c r="S3" s="4">
        <f>0.019*M3*30</f>
        <v>82080</v>
      </c>
      <c r="T3" s="8" t="s">
        <v>22</v>
      </c>
      <c r="U3" s="9" t="s">
        <v>11</v>
      </c>
      <c r="V3" s="7" t="s">
        <v>13</v>
      </c>
    </row>
    <row r="4" spans="1:22" s="3" customFormat="1" ht="38.25" x14ac:dyDescent="0.25">
      <c r="A4" s="7" t="s">
        <v>14</v>
      </c>
      <c r="B4" s="8" t="s">
        <v>20</v>
      </c>
      <c r="C4" s="8" t="s">
        <v>21</v>
      </c>
      <c r="D4" s="8" t="s">
        <v>12</v>
      </c>
      <c r="E4" s="9" t="s">
        <v>11</v>
      </c>
      <c r="F4" s="8">
        <v>100</v>
      </c>
      <c r="G4" s="7">
        <v>100</v>
      </c>
      <c r="H4" s="7">
        <v>12</v>
      </c>
      <c r="I4" s="8" t="s">
        <v>19</v>
      </c>
      <c r="J4" s="8">
        <f t="shared" si="0"/>
        <v>192</v>
      </c>
      <c r="K4" s="7">
        <v>15</v>
      </c>
      <c r="L4" s="7">
        <f t="shared" si="1"/>
        <v>2880</v>
      </c>
      <c r="M4" s="7">
        <f t="shared" si="2"/>
        <v>288000</v>
      </c>
      <c r="N4" s="4">
        <f t="shared" si="3"/>
        <v>27360</v>
      </c>
      <c r="O4" s="4">
        <f>0.019*M4*10</f>
        <v>54720</v>
      </c>
      <c r="P4" s="4">
        <f>0.019*M4*15</f>
        <v>82080</v>
      </c>
      <c r="Q4" s="4">
        <f>0.019*M4*20</f>
        <v>109440</v>
      </c>
      <c r="R4" s="4">
        <f>0.019*M4*25</f>
        <v>136800</v>
      </c>
      <c r="S4" s="4">
        <f>0.019*M4*30</f>
        <v>164160</v>
      </c>
      <c r="T4" s="8" t="s">
        <v>22</v>
      </c>
      <c r="U4" s="9" t="s">
        <v>11</v>
      </c>
      <c r="V4" s="7" t="s">
        <v>13</v>
      </c>
    </row>
    <row r="5" spans="1:22" ht="25.5" x14ac:dyDescent="0.25">
      <c r="A5" s="7" t="s">
        <v>14</v>
      </c>
      <c r="B5" s="8" t="s">
        <v>30</v>
      </c>
      <c r="C5" s="8" t="s">
        <v>31</v>
      </c>
      <c r="D5" s="8" t="s">
        <v>12</v>
      </c>
      <c r="E5" s="9" t="s">
        <v>11</v>
      </c>
      <c r="F5" s="8">
        <v>40</v>
      </c>
      <c r="G5" s="7">
        <f>2*F5</f>
        <v>80</v>
      </c>
      <c r="H5" s="7">
        <v>2</v>
      </c>
      <c r="I5" s="8" t="s">
        <v>19</v>
      </c>
      <c r="J5" s="8">
        <f t="shared" si="0"/>
        <v>32</v>
      </c>
      <c r="K5" s="7">
        <v>15</v>
      </c>
      <c r="L5" s="7">
        <f t="shared" si="1"/>
        <v>480</v>
      </c>
      <c r="M5" s="7">
        <f t="shared" si="2"/>
        <v>38400</v>
      </c>
      <c r="N5" s="4">
        <f>0.035*M5*5</f>
        <v>6720.0000000000009</v>
      </c>
      <c r="O5" s="4">
        <f>0.035*M5*10</f>
        <v>13440.000000000002</v>
      </c>
      <c r="P5" s="4">
        <f>0.035*M5*15</f>
        <v>20160.000000000004</v>
      </c>
      <c r="Q5" s="4">
        <f>0.035*M5*20</f>
        <v>26880.000000000004</v>
      </c>
      <c r="R5" s="4">
        <f>0.035*M5*25</f>
        <v>33600.000000000007</v>
      </c>
      <c r="S5" s="4">
        <f>0.035*M5*30</f>
        <v>40320.000000000007</v>
      </c>
      <c r="T5" s="8" t="s">
        <v>32</v>
      </c>
      <c r="U5" s="9" t="s">
        <v>11</v>
      </c>
      <c r="V5" s="7" t="s">
        <v>13</v>
      </c>
    </row>
    <row r="6" spans="1:22" ht="25.5" x14ac:dyDescent="0.25">
      <c r="A6" s="7" t="s">
        <v>14</v>
      </c>
      <c r="B6" s="8" t="s">
        <v>30</v>
      </c>
      <c r="C6" s="8" t="s">
        <v>31</v>
      </c>
      <c r="D6" s="8" t="s">
        <v>12</v>
      </c>
      <c r="E6" s="9" t="s">
        <v>11</v>
      </c>
      <c r="F6" s="8">
        <v>40</v>
      </c>
      <c r="G6" s="7">
        <f t="shared" ref="G6:G8" si="4">2*F6</f>
        <v>80</v>
      </c>
      <c r="H6" s="7">
        <v>4</v>
      </c>
      <c r="I6" s="8" t="s">
        <v>19</v>
      </c>
      <c r="J6" s="8">
        <f t="shared" si="0"/>
        <v>64</v>
      </c>
      <c r="K6" s="7">
        <v>15</v>
      </c>
      <c r="L6" s="7">
        <f t="shared" si="1"/>
        <v>960</v>
      </c>
      <c r="M6" s="7">
        <f t="shared" si="2"/>
        <v>76800</v>
      </c>
      <c r="N6" s="4">
        <f t="shared" ref="N6:N8" si="5">0.035*M6*5</f>
        <v>13440.000000000002</v>
      </c>
      <c r="O6" s="4">
        <f t="shared" ref="O6:O8" si="6">0.035*M6*10</f>
        <v>26880.000000000004</v>
      </c>
      <c r="P6" s="4">
        <f t="shared" ref="P6:P8" si="7">0.035*M6*15</f>
        <v>40320.000000000007</v>
      </c>
      <c r="Q6" s="4">
        <f t="shared" ref="Q6:Q8" si="8">0.035*M6*20</f>
        <v>53760.000000000007</v>
      </c>
      <c r="R6" s="4">
        <f t="shared" ref="R6:R8" si="9">0.035*M6*25</f>
        <v>67200.000000000015</v>
      </c>
      <c r="S6" s="4">
        <f t="shared" ref="S6:S8" si="10">0.035*M6*30</f>
        <v>80640.000000000015</v>
      </c>
      <c r="T6" s="8" t="s">
        <v>32</v>
      </c>
      <c r="U6" s="9" t="s">
        <v>11</v>
      </c>
      <c r="V6" s="7" t="s">
        <v>13</v>
      </c>
    </row>
    <row r="7" spans="1:22" ht="25.5" x14ac:dyDescent="0.25">
      <c r="A7" s="7" t="s">
        <v>14</v>
      </c>
      <c r="B7" s="8" t="s">
        <v>30</v>
      </c>
      <c r="C7" s="8" t="s">
        <v>31</v>
      </c>
      <c r="D7" s="8" t="s">
        <v>12</v>
      </c>
      <c r="E7" s="9" t="s">
        <v>11</v>
      </c>
      <c r="F7" s="8">
        <v>40</v>
      </c>
      <c r="G7" s="7">
        <f t="shared" si="4"/>
        <v>80</v>
      </c>
      <c r="H7" s="7">
        <v>6</v>
      </c>
      <c r="I7" s="8" t="s">
        <v>19</v>
      </c>
      <c r="J7" s="8">
        <f t="shared" si="0"/>
        <v>96</v>
      </c>
      <c r="K7" s="7">
        <v>15</v>
      </c>
      <c r="L7" s="7">
        <f t="shared" si="1"/>
        <v>1440</v>
      </c>
      <c r="M7" s="7">
        <f t="shared" si="2"/>
        <v>115200</v>
      </c>
      <c r="N7" s="4">
        <f t="shared" si="5"/>
        <v>20160.000000000004</v>
      </c>
      <c r="O7" s="4">
        <f t="shared" si="6"/>
        <v>40320.000000000007</v>
      </c>
      <c r="P7" s="4">
        <f t="shared" si="7"/>
        <v>60480.000000000007</v>
      </c>
      <c r="Q7" s="4">
        <f t="shared" si="8"/>
        <v>80640.000000000015</v>
      </c>
      <c r="R7" s="4">
        <f t="shared" si="9"/>
        <v>100800.00000000001</v>
      </c>
      <c r="S7" s="4">
        <f t="shared" si="10"/>
        <v>120960.00000000001</v>
      </c>
      <c r="T7" s="8" t="s">
        <v>32</v>
      </c>
      <c r="U7" s="9" t="s">
        <v>11</v>
      </c>
      <c r="V7" s="7" t="s">
        <v>13</v>
      </c>
    </row>
    <row r="8" spans="1:22" ht="25.5" x14ac:dyDescent="0.25">
      <c r="A8" s="7" t="s">
        <v>14</v>
      </c>
      <c r="B8" s="8" t="s">
        <v>30</v>
      </c>
      <c r="C8" s="8" t="s">
        <v>31</v>
      </c>
      <c r="D8" s="8" t="s">
        <v>12</v>
      </c>
      <c r="E8" s="9" t="s">
        <v>11</v>
      </c>
      <c r="F8" s="8">
        <v>40</v>
      </c>
      <c r="G8" s="7">
        <f t="shared" si="4"/>
        <v>80</v>
      </c>
      <c r="H8" s="7">
        <v>8</v>
      </c>
      <c r="I8" s="8" t="s">
        <v>19</v>
      </c>
      <c r="J8" s="8">
        <f t="shared" si="0"/>
        <v>128</v>
      </c>
      <c r="K8" s="7">
        <v>15</v>
      </c>
      <c r="L8" s="7">
        <f t="shared" si="1"/>
        <v>1920</v>
      </c>
      <c r="M8" s="7">
        <f t="shared" si="2"/>
        <v>153600</v>
      </c>
      <c r="N8" s="4">
        <f t="shared" si="5"/>
        <v>26880.000000000004</v>
      </c>
      <c r="O8" s="4">
        <f t="shared" si="6"/>
        <v>53760.000000000007</v>
      </c>
      <c r="P8" s="4">
        <f t="shared" si="7"/>
        <v>80640.000000000015</v>
      </c>
      <c r="Q8" s="4">
        <f t="shared" si="8"/>
        <v>107520.00000000001</v>
      </c>
      <c r="R8" s="4">
        <f t="shared" si="9"/>
        <v>134400.00000000003</v>
      </c>
      <c r="S8" s="4">
        <f t="shared" si="10"/>
        <v>161280.00000000003</v>
      </c>
      <c r="T8" s="8" t="s">
        <v>32</v>
      </c>
      <c r="U8" s="9" t="s">
        <v>11</v>
      </c>
      <c r="V8" s="7" t="s">
        <v>13</v>
      </c>
    </row>
  </sheetData>
  <autoFilter ref="A1:V2"/>
  <hyperlinks>
    <hyperlink ref="U2" r:id="rId1"/>
    <hyperlink ref="E2" r:id="rId2"/>
    <hyperlink ref="E3" r:id="rId3"/>
    <hyperlink ref="E4" r:id="rId4"/>
    <hyperlink ref="U3:U4" r:id="rId5" display="Ссылка"/>
    <hyperlink ref="E5:E8" r:id="rId6" display="Ссылка"/>
    <hyperlink ref="U5:U8" r:id="rId7" display="Ссылка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2026-06-16T19:47:08Z</dcterms:modified>
</cp:coreProperties>
</file>